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2" i="1" l="1"/>
  <c r="E22" i="1"/>
  <c r="I22" i="1"/>
  <c r="J22" i="1" s="1"/>
  <c r="N22" i="1"/>
  <c r="O22" i="1"/>
  <c r="S22" i="1"/>
  <c r="T22" i="1"/>
  <c r="V22" i="1" s="1"/>
  <c r="D23" i="1"/>
  <c r="E23" i="1"/>
  <c r="I23" i="1"/>
  <c r="J23" i="1"/>
  <c r="N23" i="1"/>
  <c r="O23" i="1"/>
  <c r="S23" i="1"/>
  <c r="T23" i="1"/>
  <c r="V23" i="1" s="1"/>
  <c r="D24" i="1"/>
  <c r="J24" i="1" s="1"/>
  <c r="E24" i="1"/>
  <c r="I24" i="1"/>
  <c r="N24" i="1"/>
  <c r="T24" i="1" s="1"/>
  <c r="O24" i="1"/>
  <c r="S24" i="1"/>
  <c r="D25" i="1"/>
  <c r="E25" i="1"/>
  <c r="I25" i="1"/>
  <c r="J25" i="1"/>
  <c r="N25" i="1"/>
  <c r="O25" i="1"/>
  <c r="T25" i="1" s="1"/>
  <c r="V25" i="1" s="1"/>
  <c r="S25" i="1"/>
  <c r="D26" i="1"/>
  <c r="E26" i="1"/>
  <c r="N26" i="1"/>
  <c r="T26" i="1" s="1"/>
  <c r="O26" i="1"/>
  <c r="S26" i="1"/>
  <c r="V24" i="1" l="1"/>
  <c r="I26" i="1"/>
  <c r="J26" i="1" s="1"/>
  <c r="V26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4" i="1"/>
  <c r="N17" i="1"/>
  <c r="N18" i="1"/>
  <c r="N19" i="1"/>
  <c r="N20" i="1"/>
  <c r="N21" i="1"/>
  <c r="N16" i="1"/>
  <c r="N11" i="1"/>
  <c r="N12" i="1"/>
  <c r="N13" i="1"/>
  <c r="N14" i="1"/>
  <c r="N15" i="1"/>
  <c r="N10" i="1"/>
  <c r="N5" i="1"/>
  <c r="N6" i="1"/>
  <c r="N7" i="1"/>
  <c r="N8" i="1"/>
  <c r="N9" i="1"/>
  <c r="N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  <c r="D19" i="1"/>
  <c r="D20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6" i="1"/>
  <c r="D5" i="1"/>
  <c r="D4" i="1"/>
  <c r="I4" i="1" s="1"/>
  <c r="I20" i="1" l="1"/>
  <c r="J20" i="1" s="1"/>
  <c r="I18" i="1"/>
  <c r="J18" i="1" s="1"/>
  <c r="I16" i="1"/>
  <c r="J16" i="1" s="1"/>
  <c r="I14" i="1"/>
  <c r="J14" i="1" s="1"/>
  <c r="I12" i="1"/>
  <c r="J12" i="1" s="1"/>
  <c r="I10" i="1"/>
  <c r="J10" i="1" s="1"/>
  <c r="I8" i="1"/>
  <c r="J8" i="1" s="1"/>
  <c r="I6" i="1"/>
  <c r="J6" i="1" s="1"/>
  <c r="S21" i="1"/>
  <c r="T21" i="1" s="1"/>
  <c r="S19" i="1"/>
  <c r="T19" i="1" s="1"/>
  <c r="S17" i="1"/>
  <c r="T17" i="1" s="1"/>
  <c r="S15" i="1"/>
  <c r="T15" i="1" s="1"/>
  <c r="S13" i="1"/>
  <c r="T13" i="1" s="1"/>
  <c r="S11" i="1"/>
  <c r="T11" i="1" s="1"/>
  <c r="S9" i="1"/>
  <c r="T9" i="1" s="1"/>
  <c r="S7" i="1"/>
  <c r="T7" i="1" s="1"/>
  <c r="S5" i="1"/>
  <c r="T5" i="1" s="1"/>
  <c r="J4" i="1"/>
  <c r="S4" i="1"/>
  <c r="T4" i="1" s="1"/>
  <c r="I21" i="1"/>
  <c r="J21" i="1" s="1"/>
  <c r="I19" i="1"/>
  <c r="J19" i="1" s="1"/>
  <c r="I17" i="1"/>
  <c r="J17" i="1" s="1"/>
  <c r="I15" i="1"/>
  <c r="J15" i="1" s="1"/>
  <c r="I13" i="1"/>
  <c r="J13" i="1" s="1"/>
  <c r="I11" i="1"/>
  <c r="J11" i="1" s="1"/>
  <c r="I9" i="1"/>
  <c r="J9" i="1" s="1"/>
  <c r="I7" i="1"/>
  <c r="J7" i="1" s="1"/>
  <c r="I5" i="1"/>
  <c r="J5" i="1" s="1"/>
  <c r="S20" i="1"/>
  <c r="T20" i="1" s="1"/>
  <c r="V20" i="1" s="1"/>
  <c r="S18" i="1"/>
  <c r="T18" i="1" s="1"/>
  <c r="V18" i="1" s="1"/>
  <c r="S16" i="1"/>
  <c r="T16" i="1" s="1"/>
  <c r="V16" i="1" s="1"/>
  <c r="S14" i="1"/>
  <c r="T14" i="1" s="1"/>
  <c r="V14" i="1" s="1"/>
  <c r="S12" i="1"/>
  <c r="T12" i="1" s="1"/>
  <c r="V12" i="1" s="1"/>
  <c r="S10" i="1"/>
  <c r="T10" i="1" s="1"/>
  <c r="V10" i="1" s="1"/>
  <c r="S8" i="1"/>
  <c r="T8" i="1" s="1"/>
  <c r="V8" i="1" s="1"/>
  <c r="S6" i="1"/>
  <c r="T6" i="1" s="1"/>
  <c r="V6" i="1" s="1"/>
  <c r="V4" i="1" l="1"/>
  <c r="V7" i="1"/>
  <c r="V11" i="1"/>
  <c r="V15" i="1"/>
  <c r="V19" i="1"/>
  <c r="V5" i="1"/>
  <c r="V9" i="1"/>
  <c r="V13" i="1"/>
  <c r="V17" i="1"/>
  <c r="V21" i="1"/>
  <c r="V27" i="1" l="1"/>
</calcChain>
</file>

<file path=xl/sharedStrings.xml><?xml version="1.0" encoding="utf-8"?>
<sst xmlns="http://schemas.openxmlformats.org/spreadsheetml/2006/main" count="22" uniqueCount="14">
  <si>
    <t>Basic</t>
  </si>
  <si>
    <t>DA</t>
  </si>
  <si>
    <t>HRA</t>
  </si>
  <si>
    <t>NPS</t>
  </si>
  <si>
    <t>Medical</t>
  </si>
  <si>
    <t>Net Pay</t>
  </si>
  <si>
    <t>GIS</t>
  </si>
  <si>
    <t>S.Tax</t>
  </si>
  <si>
    <t>Received Amount</t>
  </si>
  <si>
    <t>Payable Amount</t>
  </si>
  <si>
    <t>Arrear</t>
  </si>
  <si>
    <t>Amount</t>
  </si>
  <si>
    <t>BPSC TRE-01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</si>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</sst>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9" fontId="0" fillId="0" borderId="0" xfId="0" applyNumberFormat="1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0" fillId="4" borderId="0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1" fontId="0" fillId="0" borderId="0" xfId="0" applyNumberFormat="1"/>
    <xf numFmtId="17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textRotation="90"/>
    </xf>
    <xf numFmtId="0" fontId="0" fillId="6" borderId="5" xfId="0" applyFill="1" applyBorder="1" applyAlignment="1">
      <alignment horizontal="center" vertical="center" textRotation="90"/>
    </xf>
    <xf numFmtId="0" fontId="0" fillId="6" borderId="6" xfId="0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tabSelected="1" topLeftCell="A3" zoomScaleNormal="100" workbookViewId="0">
      <selection activeCell="U22" sqref="U22:U26"/>
    </sheetView>
  </sheetViews>
  <sheetFormatPr defaultRowHeight="15" x14ac:dyDescent="0.25"/>
  <cols>
    <col min="2" max="2" width="7.42578125" bestFit="1" customWidth="1"/>
    <col min="3" max="4" width="6" bestFit="1" customWidth="1"/>
    <col min="5" max="5" width="5" bestFit="1" customWidth="1"/>
    <col min="6" max="6" width="8" bestFit="1" customWidth="1"/>
    <col min="7" max="7" width="3.85546875" bestFit="1" customWidth="1"/>
    <col min="8" max="8" width="5.5703125" bestFit="1" customWidth="1"/>
    <col min="9" max="9" width="5" bestFit="1" customWidth="1"/>
    <col min="10" max="10" width="7.85546875" bestFit="1" customWidth="1"/>
    <col min="12" max="12" width="7.42578125" bestFit="1" customWidth="1"/>
    <col min="13" max="14" width="6" bestFit="1" customWidth="1"/>
    <col min="15" max="15" width="5" bestFit="1" customWidth="1"/>
    <col min="16" max="16" width="8" bestFit="1" customWidth="1"/>
    <col min="17" max="17" width="3.85546875" bestFit="1" customWidth="1"/>
    <col min="18" max="18" width="5.5703125" bestFit="1" customWidth="1"/>
    <col min="19" max="19" width="5" bestFit="1" customWidth="1"/>
    <col min="20" max="20" width="7.85546875" bestFit="1" customWidth="1"/>
    <col min="22" max="22" width="8.140625" bestFit="1" customWidth="1"/>
  </cols>
  <sheetData>
    <row r="1" spans="1:22" ht="15.75" thickBot="1" x14ac:dyDescent="0.3">
      <c r="B1" s="16" t="s">
        <v>12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5">
      <c r="B2" s="15" t="s">
        <v>8</v>
      </c>
      <c r="C2" s="15"/>
      <c r="D2" s="15"/>
      <c r="E2" s="15"/>
      <c r="F2" s="15"/>
      <c r="G2" s="15"/>
      <c r="H2" s="15"/>
      <c r="I2" s="15"/>
      <c r="J2" s="15"/>
      <c r="K2" s="8"/>
      <c r="L2" s="15" t="s">
        <v>9</v>
      </c>
      <c r="M2" s="15"/>
      <c r="N2" s="15"/>
      <c r="O2" s="15"/>
      <c r="P2" s="15"/>
      <c r="Q2" s="15"/>
      <c r="R2" s="15"/>
      <c r="S2" s="15"/>
      <c r="T2" s="15"/>
      <c r="U2" s="8"/>
      <c r="V2" s="10" t="s">
        <v>10</v>
      </c>
    </row>
    <row r="3" spans="1:22" x14ac:dyDescent="0.25">
      <c r="B3" s="2"/>
      <c r="C3" s="2" t="s">
        <v>0</v>
      </c>
      <c r="D3" s="2" t="s">
        <v>1</v>
      </c>
      <c r="E3" s="2" t="s">
        <v>2</v>
      </c>
      <c r="F3" s="2" t="s">
        <v>4</v>
      </c>
      <c r="G3" s="2" t="s">
        <v>6</v>
      </c>
      <c r="H3" s="2" t="s">
        <v>7</v>
      </c>
      <c r="I3" s="2" t="s">
        <v>3</v>
      </c>
      <c r="J3" s="2" t="s">
        <v>5</v>
      </c>
      <c r="K3" s="8"/>
      <c r="L3" s="2"/>
      <c r="M3" s="2" t="s">
        <v>0</v>
      </c>
      <c r="N3" s="2" t="s">
        <v>1</v>
      </c>
      <c r="O3" s="2" t="s">
        <v>2</v>
      </c>
      <c r="P3" s="2" t="s">
        <v>4</v>
      </c>
      <c r="Q3" s="2" t="s">
        <v>6</v>
      </c>
      <c r="R3" s="2" t="s">
        <v>7</v>
      </c>
      <c r="S3" s="2" t="s">
        <v>3</v>
      </c>
      <c r="T3" s="2" t="s">
        <v>5</v>
      </c>
      <c r="U3" s="8"/>
      <c r="V3" s="11" t="s">
        <v>11</v>
      </c>
    </row>
    <row r="4" spans="1:22" x14ac:dyDescent="0.25">
      <c r="A4" s="1">
        <v>0.5</v>
      </c>
      <c r="B4" s="5">
        <v>45292</v>
      </c>
      <c r="C4" s="6">
        <v>32000</v>
      </c>
      <c r="D4" s="6">
        <f>C4*46%</f>
        <v>14720</v>
      </c>
      <c r="E4" s="6">
        <f>C4*4%</f>
        <v>1280</v>
      </c>
      <c r="F4" s="6">
        <v>1000</v>
      </c>
      <c r="G4" s="6">
        <v>30</v>
      </c>
      <c r="H4" s="6"/>
      <c r="I4" s="6">
        <f>(C4+D4)*10%</f>
        <v>4672</v>
      </c>
      <c r="J4" s="6">
        <f>(C4+D4+E4+F4)-(G4+H4+I4)</f>
        <v>44298</v>
      </c>
      <c r="K4" s="8"/>
      <c r="L4" s="5">
        <v>45292</v>
      </c>
      <c r="M4" s="6">
        <v>32000</v>
      </c>
      <c r="N4" s="6">
        <f>M4*50%</f>
        <v>16000</v>
      </c>
      <c r="O4" s="6">
        <f>M4*5%</f>
        <v>1600</v>
      </c>
      <c r="P4" s="6">
        <v>1000</v>
      </c>
      <c r="Q4" s="6">
        <v>30</v>
      </c>
      <c r="R4" s="6"/>
      <c r="S4" s="6">
        <f>(M4+N4)*10%</f>
        <v>4800</v>
      </c>
      <c r="T4" s="6">
        <f>(M4+N4+O4+P4)-(Q4+R4+S4)</f>
        <v>45770</v>
      </c>
      <c r="U4" s="8"/>
      <c r="V4" s="11">
        <f>T4-J4</f>
        <v>1472</v>
      </c>
    </row>
    <row r="5" spans="1:22" x14ac:dyDescent="0.25">
      <c r="B5" s="3">
        <v>45323</v>
      </c>
      <c r="C5" s="2">
        <v>32000</v>
      </c>
      <c r="D5" s="2">
        <f>C5*46%</f>
        <v>14720</v>
      </c>
      <c r="E5" s="2">
        <f t="shared" ref="E5:E26" si="0">C5*4%</f>
        <v>1280</v>
      </c>
      <c r="F5" s="2">
        <v>1000</v>
      </c>
      <c r="G5" s="2">
        <v>30</v>
      </c>
      <c r="H5" s="2"/>
      <c r="I5" s="2">
        <f t="shared" ref="I5:I26" si="1">(C5+D5)*10%</f>
        <v>4672</v>
      </c>
      <c r="J5" s="2">
        <f t="shared" ref="J5:J26" si="2">(C5+D5+E5+F5)-(G5+H5+I5)</f>
        <v>44298</v>
      </c>
      <c r="K5" s="8"/>
      <c r="L5" s="3">
        <v>45323</v>
      </c>
      <c r="M5" s="2">
        <v>32000</v>
      </c>
      <c r="N5" s="2">
        <f t="shared" ref="N5:N9" si="3">M5*50%</f>
        <v>16000</v>
      </c>
      <c r="O5" s="2">
        <f t="shared" ref="O5:O26" si="4">M5*5%</f>
        <v>1600</v>
      </c>
      <c r="P5" s="2">
        <v>1000</v>
      </c>
      <c r="Q5" s="2">
        <v>30</v>
      </c>
      <c r="R5" s="2"/>
      <c r="S5" s="2">
        <f t="shared" ref="S5:S26" si="5">(M5+N5)*10%</f>
        <v>4800</v>
      </c>
      <c r="T5" s="2">
        <f t="shared" ref="T5:T25" si="6">(M5+N5+O5+P5)-(Q5+R5+S5)</f>
        <v>45770</v>
      </c>
      <c r="U5" s="8"/>
      <c r="V5" s="11">
        <f t="shared" ref="V5:V26" si="7">T5-J5</f>
        <v>1472</v>
      </c>
    </row>
    <row r="6" spans="1:22" x14ac:dyDescent="0.25">
      <c r="B6" s="3">
        <v>45352</v>
      </c>
      <c r="C6" s="2">
        <v>32000</v>
      </c>
      <c r="D6" s="2">
        <f>C6*50%</f>
        <v>16000</v>
      </c>
      <c r="E6" s="2">
        <f t="shared" si="0"/>
        <v>1280</v>
      </c>
      <c r="F6" s="2">
        <v>1000</v>
      </c>
      <c r="G6" s="2">
        <v>30</v>
      </c>
      <c r="H6" s="2"/>
      <c r="I6" s="2">
        <f t="shared" si="1"/>
        <v>4800</v>
      </c>
      <c r="J6" s="2">
        <f t="shared" si="2"/>
        <v>45450</v>
      </c>
      <c r="K6" s="8"/>
      <c r="L6" s="3">
        <v>45352</v>
      </c>
      <c r="M6" s="2">
        <v>32000</v>
      </c>
      <c r="N6" s="2">
        <f t="shared" si="3"/>
        <v>16000</v>
      </c>
      <c r="O6" s="2">
        <f t="shared" si="4"/>
        <v>1600</v>
      </c>
      <c r="P6" s="2">
        <v>1000</v>
      </c>
      <c r="Q6" s="2">
        <v>30</v>
      </c>
      <c r="R6" s="2"/>
      <c r="S6" s="2">
        <f t="shared" si="5"/>
        <v>4800</v>
      </c>
      <c r="T6" s="2">
        <f t="shared" si="6"/>
        <v>45770</v>
      </c>
      <c r="U6" s="8"/>
      <c r="V6" s="11">
        <f t="shared" si="7"/>
        <v>320</v>
      </c>
    </row>
    <row r="7" spans="1:22" x14ac:dyDescent="0.25">
      <c r="B7" s="3">
        <v>45383</v>
      </c>
      <c r="C7" s="2">
        <v>32000</v>
      </c>
      <c r="D7" s="2">
        <f t="shared" ref="D7:D26" si="8">C7*50%</f>
        <v>16000</v>
      </c>
      <c r="E7" s="2">
        <f t="shared" si="0"/>
        <v>1280</v>
      </c>
      <c r="F7" s="2">
        <v>1000</v>
      </c>
      <c r="G7" s="2">
        <v>30</v>
      </c>
      <c r="H7" s="2"/>
      <c r="I7" s="2">
        <f t="shared" si="1"/>
        <v>4800</v>
      </c>
      <c r="J7" s="2">
        <f t="shared" si="2"/>
        <v>45450</v>
      </c>
      <c r="K7" s="8"/>
      <c r="L7" s="3">
        <v>45383</v>
      </c>
      <c r="M7" s="2">
        <v>32000</v>
      </c>
      <c r="N7" s="2">
        <f t="shared" si="3"/>
        <v>16000</v>
      </c>
      <c r="O7" s="2">
        <f t="shared" si="4"/>
        <v>1600</v>
      </c>
      <c r="P7" s="2">
        <v>1000</v>
      </c>
      <c r="Q7" s="2">
        <v>30</v>
      </c>
      <c r="R7" s="2"/>
      <c r="S7" s="2">
        <f t="shared" si="5"/>
        <v>4800</v>
      </c>
      <c r="T7" s="2">
        <f t="shared" si="6"/>
        <v>45770</v>
      </c>
      <c r="U7" s="8"/>
      <c r="V7" s="11">
        <f t="shared" si="7"/>
        <v>320</v>
      </c>
    </row>
    <row r="8" spans="1:22" x14ac:dyDescent="0.25">
      <c r="B8" s="3">
        <v>45413</v>
      </c>
      <c r="C8" s="2">
        <v>32000</v>
      </c>
      <c r="D8" s="2">
        <f t="shared" si="8"/>
        <v>16000</v>
      </c>
      <c r="E8" s="2">
        <f t="shared" si="0"/>
        <v>1280</v>
      </c>
      <c r="F8" s="2">
        <v>1000</v>
      </c>
      <c r="G8" s="2">
        <v>30</v>
      </c>
      <c r="H8" s="2"/>
      <c r="I8" s="2">
        <f t="shared" si="1"/>
        <v>4800</v>
      </c>
      <c r="J8" s="2">
        <f t="shared" si="2"/>
        <v>45450</v>
      </c>
      <c r="K8" s="8"/>
      <c r="L8" s="3">
        <v>45413</v>
      </c>
      <c r="M8" s="2">
        <v>32000</v>
      </c>
      <c r="N8" s="2">
        <f t="shared" si="3"/>
        <v>16000</v>
      </c>
      <c r="O8" s="2">
        <f t="shared" si="4"/>
        <v>1600</v>
      </c>
      <c r="P8" s="2">
        <v>1000</v>
      </c>
      <c r="Q8" s="2">
        <v>30</v>
      </c>
      <c r="R8" s="2"/>
      <c r="S8" s="2">
        <f t="shared" si="5"/>
        <v>4800</v>
      </c>
      <c r="T8" s="2">
        <f t="shared" si="6"/>
        <v>45770</v>
      </c>
      <c r="U8" s="8"/>
      <c r="V8" s="11">
        <f t="shared" si="7"/>
        <v>320</v>
      </c>
    </row>
    <row r="9" spans="1:22" x14ac:dyDescent="0.25">
      <c r="B9" s="3">
        <v>45444</v>
      </c>
      <c r="C9" s="2">
        <v>32000</v>
      </c>
      <c r="D9" s="2">
        <f t="shared" si="8"/>
        <v>16000</v>
      </c>
      <c r="E9" s="2">
        <f t="shared" si="0"/>
        <v>1280</v>
      </c>
      <c r="F9" s="2">
        <v>1000</v>
      </c>
      <c r="G9" s="2">
        <v>30</v>
      </c>
      <c r="H9" s="2"/>
      <c r="I9" s="2">
        <f t="shared" si="1"/>
        <v>4800</v>
      </c>
      <c r="J9" s="2">
        <f t="shared" si="2"/>
        <v>45450</v>
      </c>
      <c r="K9" s="8"/>
      <c r="L9" s="3">
        <v>45444</v>
      </c>
      <c r="M9" s="2">
        <v>32000</v>
      </c>
      <c r="N9" s="2">
        <f t="shared" si="3"/>
        <v>16000</v>
      </c>
      <c r="O9" s="2">
        <f t="shared" si="4"/>
        <v>1600</v>
      </c>
      <c r="P9" s="2">
        <v>1000</v>
      </c>
      <c r="Q9" s="2">
        <v>30</v>
      </c>
      <c r="R9" s="2"/>
      <c r="S9" s="2">
        <f t="shared" si="5"/>
        <v>4800</v>
      </c>
      <c r="T9" s="2">
        <f t="shared" si="6"/>
        <v>45770</v>
      </c>
      <c r="U9" s="8"/>
      <c r="V9" s="11">
        <f t="shared" si="7"/>
        <v>320</v>
      </c>
    </row>
    <row r="10" spans="1:22" x14ac:dyDescent="0.25">
      <c r="A10" s="1">
        <v>0.53</v>
      </c>
      <c r="B10" s="5">
        <v>45474</v>
      </c>
      <c r="C10" s="6">
        <v>32000</v>
      </c>
      <c r="D10" s="6">
        <f t="shared" si="8"/>
        <v>16000</v>
      </c>
      <c r="E10" s="6">
        <f t="shared" si="0"/>
        <v>1280</v>
      </c>
      <c r="F10" s="6">
        <v>1000</v>
      </c>
      <c r="G10" s="6">
        <v>30</v>
      </c>
      <c r="H10" s="6"/>
      <c r="I10" s="6">
        <f t="shared" si="1"/>
        <v>4800</v>
      </c>
      <c r="J10" s="6">
        <f t="shared" si="2"/>
        <v>45450</v>
      </c>
      <c r="K10" s="8"/>
      <c r="L10" s="5">
        <v>45474</v>
      </c>
      <c r="M10" s="6">
        <v>32960</v>
      </c>
      <c r="N10" s="7">
        <f>M10*53%</f>
        <v>17468.8</v>
      </c>
      <c r="O10" s="6">
        <f t="shared" si="4"/>
        <v>1648</v>
      </c>
      <c r="P10" s="6">
        <v>1000</v>
      </c>
      <c r="Q10" s="6">
        <v>30</v>
      </c>
      <c r="R10" s="6"/>
      <c r="S10" s="7">
        <f t="shared" si="5"/>
        <v>5042.880000000001</v>
      </c>
      <c r="T10" s="7">
        <f t="shared" si="6"/>
        <v>48003.92</v>
      </c>
      <c r="U10" s="8"/>
      <c r="V10" s="12">
        <f t="shared" si="7"/>
        <v>2553.9199999999983</v>
      </c>
    </row>
    <row r="11" spans="1:22" x14ac:dyDescent="0.25">
      <c r="B11" s="3">
        <v>45505</v>
      </c>
      <c r="C11" s="2">
        <v>32000</v>
      </c>
      <c r="D11" s="2">
        <f t="shared" si="8"/>
        <v>16000</v>
      </c>
      <c r="E11" s="2">
        <f t="shared" si="0"/>
        <v>1280</v>
      </c>
      <c r="F11" s="2">
        <v>1000</v>
      </c>
      <c r="G11" s="2">
        <v>30</v>
      </c>
      <c r="H11" s="2"/>
      <c r="I11" s="2">
        <f t="shared" si="1"/>
        <v>4800</v>
      </c>
      <c r="J11" s="2">
        <f t="shared" si="2"/>
        <v>45450</v>
      </c>
      <c r="K11" s="8"/>
      <c r="L11" s="3">
        <v>45505</v>
      </c>
      <c r="M11" s="2">
        <v>32960</v>
      </c>
      <c r="N11" s="4">
        <f t="shared" ref="N11:N15" si="9">M11*53%</f>
        <v>17468.8</v>
      </c>
      <c r="O11" s="2">
        <f t="shared" si="4"/>
        <v>1648</v>
      </c>
      <c r="P11" s="2">
        <v>1000</v>
      </c>
      <c r="Q11" s="2">
        <v>30</v>
      </c>
      <c r="R11" s="2"/>
      <c r="S11" s="4">
        <f t="shared" si="5"/>
        <v>5042.880000000001</v>
      </c>
      <c r="T11" s="4">
        <f t="shared" si="6"/>
        <v>48003.92</v>
      </c>
      <c r="U11" s="8"/>
      <c r="V11" s="12">
        <f t="shared" si="7"/>
        <v>2553.9199999999983</v>
      </c>
    </row>
    <row r="12" spans="1:22" x14ac:dyDescent="0.25">
      <c r="B12" s="3">
        <v>45536</v>
      </c>
      <c r="C12" s="2">
        <v>32000</v>
      </c>
      <c r="D12" s="2">
        <f t="shared" si="8"/>
        <v>16000</v>
      </c>
      <c r="E12" s="2">
        <f t="shared" si="0"/>
        <v>1280</v>
      </c>
      <c r="F12" s="2">
        <v>1000</v>
      </c>
      <c r="G12" s="2">
        <v>30</v>
      </c>
      <c r="H12" s="2">
        <v>2000</v>
      </c>
      <c r="I12" s="2">
        <f t="shared" si="1"/>
        <v>4800</v>
      </c>
      <c r="J12" s="2">
        <f t="shared" si="2"/>
        <v>43450</v>
      </c>
      <c r="K12" s="8"/>
      <c r="L12" s="3">
        <v>45536</v>
      </c>
      <c r="M12" s="2">
        <v>32960</v>
      </c>
      <c r="N12" s="4">
        <f t="shared" si="9"/>
        <v>17468.8</v>
      </c>
      <c r="O12" s="2">
        <f t="shared" si="4"/>
        <v>1648</v>
      </c>
      <c r="P12" s="2">
        <v>1000</v>
      </c>
      <c r="Q12" s="2">
        <v>30</v>
      </c>
      <c r="R12" s="2">
        <v>2000</v>
      </c>
      <c r="S12" s="4">
        <f t="shared" si="5"/>
        <v>5042.880000000001</v>
      </c>
      <c r="T12" s="4">
        <f t="shared" si="6"/>
        <v>46003.92</v>
      </c>
      <c r="U12" s="8"/>
      <c r="V12" s="12">
        <f t="shared" si="7"/>
        <v>2553.9199999999983</v>
      </c>
    </row>
    <row r="13" spans="1:22" x14ac:dyDescent="0.25">
      <c r="B13" s="3">
        <v>45566</v>
      </c>
      <c r="C13" s="2">
        <v>32000</v>
      </c>
      <c r="D13" s="2">
        <f t="shared" si="8"/>
        <v>16000</v>
      </c>
      <c r="E13" s="2">
        <f t="shared" si="0"/>
        <v>1280</v>
      </c>
      <c r="F13" s="2">
        <v>1000</v>
      </c>
      <c r="G13" s="2">
        <v>30</v>
      </c>
      <c r="H13" s="2"/>
      <c r="I13" s="2">
        <f t="shared" si="1"/>
        <v>4800</v>
      </c>
      <c r="J13" s="2">
        <f t="shared" si="2"/>
        <v>45450</v>
      </c>
      <c r="K13" s="8"/>
      <c r="L13" s="3">
        <v>45566</v>
      </c>
      <c r="M13" s="2">
        <v>32960</v>
      </c>
      <c r="N13" s="4">
        <f t="shared" si="9"/>
        <v>17468.8</v>
      </c>
      <c r="O13" s="2">
        <f t="shared" si="4"/>
        <v>1648</v>
      </c>
      <c r="P13" s="2">
        <v>1000</v>
      </c>
      <c r="Q13" s="2">
        <v>30</v>
      </c>
      <c r="R13" s="2"/>
      <c r="S13" s="4">
        <f t="shared" si="5"/>
        <v>5042.880000000001</v>
      </c>
      <c r="T13" s="4">
        <f t="shared" si="6"/>
        <v>48003.92</v>
      </c>
      <c r="U13" s="8"/>
      <c r="V13" s="12">
        <f t="shared" si="7"/>
        <v>2553.9199999999983</v>
      </c>
    </row>
    <row r="14" spans="1:22" x14ac:dyDescent="0.25">
      <c r="B14" s="3">
        <v>45597</v>
      </c>
      <c r="C14" s="2">
        <v>32000</v>
      </c>
      <c r="D14" s="2">
        <f t="shared" si="8"/>
        <v>16000</v>
      </c>
      <c r="E14" s="2">
        <f t="shared" si="0"/>
        <v>1280</v>
      </c>
      <c r="F14" s="2">
        <v>1000</v>
      </c>
      <c r="G14" s="2">
        <v>30</v>
      </c>
      <c r="H14" s="2"/>
      <c r="I14" s="2">
        <f t="shared" si="1"/>
        <v>4800</v>
      </c>
      <c r="J14" s="2">
        <f t="shared" si="2"/>
        <v>45450</v>
      </c>
      <c r="K14" s="8"/>
      <c r="L14" s="3">
        <v>45597</v>
      </c>
      <c r="M14" s="2">
        <v>32960</v>
      </c>
      <c r="N14" s="4">
        <f t="shared" si="9"/>
        <v>17468.8</v>
      </c>
      <c r="O14" s="2">
        <f t="shared" si="4"/>
        <v>1648</v>
      </c>
      <c r="P14" s="2">
        <v>1000</v>
      </c>
      <c r="Q14" s="2">
        <v>30</v>
      </c>
      <c r="R14" s="2"/>
      <c r="S14" s="4">
        <f t="shared" si="5"/>
        <v>5042.880000000001</v>
      </c>
      <c r="T14" s="4">
        <f t="shared" si="6"/>
        <v>48003.92</v>
      </c>
      <c r="U14" s="8"/>
      <c r="V14" s="12">
        <f t="shared" si="7"/>
        <v>2553.9199999999983</v>
      </c>
    </row>
    <row r="15" spans="1:22" x14ac:dyDescent="0.25">
      <c r="B15" s="3">
        <v>45627</v>
      </c>
      <c r="C15" s="2">
        <v>32000</v>
      </c>
      <c r="D15" s="2">
        <f t="shared" si="8"/>
        <v>16000</v>
      </c>
      <c r="E15" s="2">
        <f t="shared" si="0"/>
        <v>1280</v>
      </c>
      <c r="F15" s="2">
        <v>1000</v>
      </c>
      <c r="G15" s="2">
        <v>30</v>
      </c>
      <c r="H15" s="2"/>
      <c r="I15" s="2">
        <f t="shared" si="1"/>
        <v>4800</v>
      </c>
      <c r="J15" s="2">
        <f t="shared" si="2"/>
        <v>45450</v>
      </c>
      <c r="K15" s="8"/>
      <c r="L15" s="3">
        <v>45627</v>
      </c>
      <c r="M15" s="2">
        <v>32960</v>
      </c>
      <c r="N15" s="4">
        <f t="shared" si="9"/>
        <v>17468.8</v>
      </c>
      <c r="O15" s="2">
        <f t="shared" si="4"/>
        <v>1648</v>
      </c>
      <c r="P15" s="2">
        <v>1000</v>
      </c>
      <c r="Q15" s="2">
        <v>30</v>
      </c>
      <c r="R15" s="2"/>
      <c r="S15" s="4">
        <f t="shared" si="5"/>
        <v>5042.880000000001</v>
      </c>
      <c r="T15" s="4">
        <f t="shared" si="6"/>
        <v>48003.92</v>
      </c>
      <c r="U15" s="8"/>
      <c r="V15" s="12">
        <f t="shared" si="7"/>
        <v>2553.9199999999983</v>
      </c>
    </row>
    <row r="16" spans="1:22" x14ac:dyDescent="0.25">
      <c r="A16" s="1">
        <v>0.55000000000000004</v>
      </c>
      <c r="B16" s="5">
        <v>45658</v>
      </c>
      <c r="C16" s="6">
        <v>32000</v>
      </c>
      <c r="D16" s="6">
        <f t="shared" si="8"/>
        <v>16000</v>
      </c>
      <c r="E16" s="6">
        <f t="shared" si="0"/>
        <v>1280</v>
      </c>
      <c r="F16" s="6">
        <v>1000</v>
      </c>
      <c r="G16" s="6">
        <v>30</v>
      </c>
      <c r="H16" s="6"/>
      <c r="I16" s="6">
        <f t="shared" si="1"/>
        <v>4800</v>
      </c>
      <c r="J16" s="6">
        <f t="shared" si="2"/>
        <v>45450</v>
      </c>
      <c r="K16" s="8"/>
      <c r="L16" s="5">
        <v>45658</v>
      </c>
      <c r="M16" s="6">
        <v>32960</v>
      </c>
      <c r="N16" s="6">
        <f>M16*55%</f>
        <v>18128</v>
      </c>
      <c r="O16" s="6">
        <f t="shared" si="4"/>
        <v>1648</v>
      </c>
      <c r="P16" s="6">
        <v>1000</v>
      </c>
      <c r="Q16" s="6">
        <v>30</v>
      </c>
      <c r="R16" s="6"/>
      <c r="S16" s="7">
        <f t="shared" si="5"/>
        <v>5108.8</v>
      </c>
      <c r="T16" s="7">
        <f t="shared" si="6"/>
        <v>48597.2</v>
      </c>
      <c r="U16" s="8"/>
      <c r="V16" s="12">
        <f t="shared" si="7"/>
        <v>3147.1999999999971</v>
      </c>
    </row>
    <row r="17" spans="1:24" x14ac:dyDescent="0.25">
      <c r="B17" s="3">
        <v>45689</v>
      </c>
      <c r="C17" s="2">
        <v>32000</v>
      </c>
      <c r="D17" s="2">
        <f t="shared" si="8"/>
        <v>16000</v>
      </c>
      <c r="E17" s="2">
        <f t="shared" si="0"/>
        <v>1280</v>
      </c>
      <c r="F17" s="2">
        <v>1000</v>
      </c>
      <c r="G17" s="2">
        <v>30</v>
      </c>
      <c r="H17" s="2"/>
      <c r="I17" s="2">
        <f t="shared" si="1"/>
        <v>4800</v>
      </c>
      <c r="J17" s="2">
        <f t="shared" si="2"/>
        <v>45450</v>
      </c>
      <c r="K17" s="8"/>
      <c r="L17" s="3">
        <v>45689</v>
      </c>
      <c r="M17" s="2">
        <v>32960</v>
      </c>
      <c r="N17" s="2">
        <f t="shared" ref="N17:N21" si="10">M17*55%</f>
        <v>18128</v>
      </c>
      <c r="O17" s="2">
        <f t="shared" si="4"/>
        <v>1648</v>
      </c>
      <c r="P17" s="2">
        <v>1000</v>
      </c>
      <c r="Q17" s="2">
        <v>30</v>
      </c>
      <c r="R17" s="2"/>
      <c r="S17" s="4">
        <f t="shared" si="5"/>
        <v>5108.8</v>
      </c>
      <c r="T17" s="4">
        <f t="shared" si="6"/>
        <v>48597.2</v>
      </c>
      <c r="U17" s="8"/>
      <c r="V17" s="12">
        <f t="shared" si="7"/>
        <v>3147.1999999999971</v>
      </c>
    </row>
    <row r="18" spans="1:24" x14ac:dyDescent="0.25">
      <c r="B18" s="3">
        <v>45717</v>
      </c>
      <c r="C18" s="2">
        <v>32000</v>
      </c>
      <c r="D18" s="2">
        <f t="shared" si="8"/>
        <v>16000</v>
      </c>
      <c r="E18" s="2">
        <f t="shared" si="0"/>
        <v>1280</v>
      </c>
      <c r="F18" s="2">
        <v>1000</v>
      </c>
      <c r="G18" s="2">
        <v>30</v>
      </c>
      <c r="H18" s="2"/>
      <c r="I18" s="2">
        <f t="shared" si="1"/>
        <v>4800</v>
      </c>
      <c r="J18" s="2">
        <f t="shared" si="2"/>
        <v>45450</v>
      </c>
      <c r="K18" s="8"/>
      <c r="L18" s="3">
        <v>45717</v>
      </c>
      <c r="M18" s="2">
        <v>32960</v>
      </c>
      <c r="N18" s="2">
        <f t="shared" si="10"/>
        <v>18128</v>
      </c>
      <c r="O18" s="2">
        <f t="shared" si="4"/>
        <v>1648</v>
      </c>
      <c r="P18" s="2">
        <v>1000</v>
      </c>
      <c r="Q18" s="2">
        <v>30</v>
      </c>
      <c r="R18" s="2"/>
      <c r="S18" s="4">
        <f t="shared" si="5"/>
        <v>5108.8</v>
      </c>
      <c r="T18" s="4">
        <f t="shared" si="6"/>
        <v>48597.2</v>
      </c>
      <c r="U18" s="8"/>
      <c r="V18" s="12">
        <f t="shared" si="7"/>
        <v>3147.1999999999971</v>
      </c>
    </row>
    <row r="19" spans="1:24" x14ac:dyDescent="0.25">
      <c r="B19" s="3">
        <v>45748</v>
      </c>
      <c r="C19" s="2">
        <v>32960</v>
      </c>
      <c r="D19" s="2">
        <f t="shared" si="8"/>
        <v>16480</v>
      </c>
      <c r="E19" s="4">
        <f t="shared" si="0"/>
        <v>1318.4</v>
      </c>
      <c r="F19" s="2">
        <v>1000</v>
      </c>
      <c r="G19" s="2">
        <v>30</v>
      </c>
      <c r="H19" s="2"/>
      <c r="I19" s="2">
        <f t="shared" si="1"/>
        <v>4944</v>
      </c>
      <c r="J19" s="4">
        <f t="shared" si="2"/>
        <v>46784.4</v>
      </c>
      <c r="K19" s="9"/>
      <c r="L19" s="3">
        <v>45748</v>
      </c>
      <c r="M19" s="2">
        <v>32960</v>
      </c>
      <c r="N19" s="2">
        <f t="shared" si="10"/>
        <v>18128</v>
      </c>
      <c r="O19" s="2">
        <f t="shared" si="4"/>
        <v>1648</v>
      </c>
      <c r="P19" s="2">
        <v>1000</v>
      </c>
      <c r="Q19" s="2">
        <v>30</v>
      </c>
      <c r="R19" s="2"/>
      <c r="S19" s="4">
        <f t="shared" si="5"/>
        <v>5108.8</v>
      </c>
      <c r="T19" s="4">
        <f t="shared" si="6"/>
        <v>48597.2</v>
      </c>
      <c r="U19" s="8"/>
      <c r="V19" s="12">
        <f t="shared" si="7"/>
        <v>1812.7999999999956</v>
      </c>
    </row>
    <row r="20" spans="1:24" x14ac:dyDescent="0.25">
      <c r="B20" s="3">
        <v>45778</v>
      </c>
      <c r="C20" s="2">
        <v>32960</v>
      </c>
      <c r="D20" s="2">
        <f t="shared" si="8"/>
        <v>16480</v>
      </c>
      <c r="E20" s="4">
        <f t="shared" si="0"/>
        <v>1318.4</v>
      </c>
      <c r="F20" s="2">
        <v>1000</v>
      </c>
      <c r="G20" s="2">
        <v>30</v>
      </c>
      <c r="H20" s="2"/>
      <c r="I20" s="2">
        <f t="shared" si="1"/>
        <v>4944</v>
      </c>
      <c r="J20" s="4">
        <f t="shared" si="2"/>
        <v>46784.4</v>
      </c>
      <c r="K20" s="9"/>
      <c r="L20" s="3">
        <v>45778</v>
      </c>
      <c r="M20" s="2">
        <v>32960</v>
      </c>
      <c r="N20" s="2">
        <f t="shared" si="10"/>
        <v>18128</v>
      </c>
      <c r="O20" s="2">
        <f t="shared" si="4"/>
        <v>1648</v>
      </c>
      <c r="P20" s="2">
        <v>1000</v>
      </c>
      <c r="Q20" s="2">
        <v>30</v>
      </c>
      <c r="R20" s="2"/>
      <c r="S20" s="4">
        <f t="shared" si="5"/>
        <v>5108.8</v>
      </c>
      <c r="T20" s="4">
        <f t="shared" si="6"/>
        <v>48597.2</v>
      </c>
      <c r="U20" s="8"/>
      <c r="V20" s="12">
        <f t="shared" si="7"/>
        <v>1812.7999999999956</v>
      </c>
    </row>
    <row r="21" spans="1:24" x14ac:dyDescent="0.25">
      <c r="B21" s="3">
        <v>45809</v>
      </c>
      <c r="C21" s="2">
        <v>32960</v>
      </c>
      <c r="D21" s="2">
        <f t="shared" si="8"/>
        <v>16480</v>
      </c>
      <c r="E21" s="4">
        <f t="shared" si="0"/>
        <v>1318.4</v>
      </c>
      <c r="F21" s="2">
        <v>1000</v>
      </c>
      <c r="G21" s="2">
        <v>30</v>
      </c>
      <c r="H21" s="2"/>
      <c r="I21" s="2">
        <f t="shared" si="1"/>
        <v>4944</v>
      </c>
      <c r="J21" s="4">
        <f t="shared" si="2"/>
        <v>46784.4</v>
      </c>
      <c r="K21" s="9"/>
      <c r="L21" s="3">
        <v>45809</v>
      </c>
      <c r="M21" s="2">
        <v>32960</v>
      </c>
      <c r="N21" s="2">
        <f t="shared" si="10"/>
        <v>18128</v>
      </c>
      <c r="O21" s="2">
        <f t="shared" si="4"/>
        <v>1648</v>
      </c>
      <c r="P21" s="2">
        <v>1000</v>
      </c>
      <c r="Q21" s="2">
        <v>30</v>
      </c>
      <c r="R21" s="2"/>
      <c r="S21" s="4">
        <f t="shared" si="5"/>
        <v>5108.8</v>
      </c>
      <c r="T21" s="4">
        <f t="shared" si="6"/>
        <v>48597.2</v>
      </c>
      <c r="U21" s="8"/>
      <c r="V21" s="12">
        <f t="shared" si="7"/>
        <v>1812.7999999999956</v>
      </c>
    </row>
    <row r="22" spans="1:24" x14ac:dyDescent="0.25">
      <c r="A22" s="1">
        <v>0.57999999999999996</v>
      </c>
      <c r="B22" s="18">
        <v>45839</v>
      </c>
      <c r="C22" s="19">
        <v>33950</v>
      </c>
      <c r="D22" s="19">
        <f t="shared" si="8"/>
        <v>16975</v>
      </c>
      <c r="E22" s="19">
        <f t="shared" si="0"/>
        <v>1358</v>
      </c>
      <c r="F22" s="19">
        <v>1000</v>
      </c>
      <c r="G22" s="19">
        <v>30</v>
      </c>
      <c r="H22" s="19"/>
      <c r="I22" s="20">
        <f t="shared" si="1"/>
        <v>5092.5</v>
      </c>
      <c r="J22" s="20">
        <f t="shared" si="2"/>
        <v>48160.5</v>
      </c>
      <c r="K22" s="20"/>
      <c r="L22" s="18">
        <v>45839</v>
      </c>
      <c r="M22" s="19">
        <v>33950</v>
      </c>
      <c r="N22" s="19">
        <f>M22*58%</f>
        <v>19691</v>
      </c>
      <c r="O22" s="20">
        <f t="shared" si="4"/>
        <v>1697.5</v>
      </c>
      <c r="P22" s="19">
        <v>1000</v>
      </c>
      <c r="Q22" s="19">
        <v>30</v>
      </c>
      <c r="R22" s="19"/>
      <c r="S22" s="20">
        <f t="shared" si="5"/>
        <v>5364.1</v>
      </c>
      <c r="T22" s="20">
        <f>(M22+N22+O22+P22)-(Q22+R22+S22)</f>
        <v>50944.4</v>
      </c>
      <c r="U22" s="22" t="s">
        <v>13</v>
      </c>
      <c r="V22" s="21">
        <f>T22-J22</f>
        <v>2783.9000000000015</v>
      </c>
      <c r="W22" s="17"/>
      <c r="X22" s="17"/>
    </row>
    <row r="23" spans="1:24" x14ac:dyDescent="0.25">
      <c r="B23" s="18">
        <v>45870</v>
      </c>
      <c r="C23" s="19">
        <v>33950</v>
      </c>
      <c r="D23" s="19">
        <f t="shared" si="8"/>
        <v>16975</v>
      </c>
      <c r="E23" s="19">
        <f t="shared" si="0"/>
        <v>1358</v>
      </c>
      <c r="F23" s="19">
        <v>1000</v>
      </c>
      <c r="G23" s="19">
        <v>30</v>
      </c>
      <c r="H23" s="19"/>
      <c r="I23" s="20">
        <f t="shared" si="1"/>
        <v>5092.5</v>
      </c>
      <c r="J23" s="20">
        <f t="shared" si="2"/>
        <v>48160.5</v>
      </c>
      <c r="K23" s="20"/>
      <c r="L23" s="18">
        <v>45870</v>
      </c>
      <c r="M23" s="19">
        <v>33950</v>
      </c>
      <c r="N23" s="19">
        <f t="shared" ref="N23:N26" si="11">M23*58%</f>
        <v>19691</v>
      </c>
      <c r="O23" s="20">
        <f t="shared" si="4"/>
        <v>1697.5</v>
      </c>
      <c r="P23" s="19">
        <v>1000</v>
      </c>
      <c r="Q23" s="19">
        <v>30</v>
      </c>
      <c r="R23" s="19"/>
      <c r="S23" s="20">
        <f t="shared" si="5"/>
        <v>5364.1</v>
      </c>
      <c r="T23" s="20">
        <f t="shared" si="6"/>
        <v>50944.4</v>
      </c>
      <c r="U23" s="23"/>
      <c r="V23" s="21">
        <f t="shared" si="7"/>
        <v>2783.9000000000015</v>
      </c>
      <c r="X23" s="17"/>
    </row>
    <row r="24" spans="1:24" x14ac:dyDescent="0.25">
      <c r="B24" s="18">
        <v>45901</v>
      </c>
      <c r="C24" s="19">
        <v>33950</v>
      </c>
      <c r="D24" s="19">
        <f t="shared" si="8"/>
        <v>16975</v>
      </c>
      <c r="E24" s="19">
        <f t="shared" si="0"/>
        <v>1358</v>
      </c>
      <c r="F24" s="19">
        <v>1000</v>
      </c>
      <c r="G24" s="19">
        <v>30</v>
      </c>
      <c r="H24" s="19">
        <v>2000</v>
      </c>
      <c r="I24" s="20">
        <f t="shared" si="1"/>
        <v>5092.5</v>
      </c>
      <c r="J24" s="20">
        <f t="shared" si="2"/>
        <v>46160.5</v>
      </c>
      <c r="K24" s="20"/>
      <c r="L24" s="18">
        <v>45901</v>
      </c>
      <c r="M24" s="19">
        <v>33950</v>
      </c>
      <c r="N24" s="19">
        <f t="shared" si="11"/>
        <v>19691</v>
      </c>
      <c r="O24" s="20">
        <f t="shared" si="4"/>
        <v>1697.5</v>
      </c>
      <c r="P24" s="19">
        <v>1000</v>
      </c>
      <c r="Q24" s="19">
        <v>30</v>
      </c>
      <c r="R24" s="19">
        <v>2000</v>
      </c>
      <c r="S24" s="20">
        <f t="shared" si="5"/>
        <v>5364.1</v>
      </c>
      <c r="T24" s="20">
        <f t="shared" si="6"/>
        <v>48944.4</v>
      </c>
      <c r="U24" s="23"/>
      <c r="V24" s="21">
        <f t="shared" si="7"/>
        <v>2783.9000000000015</v>
      </c>
      <c r="X24" s="17"/>
    </row>
    <row r="25" spans="1:24" x14ac:dyDescent="0.25">
      <c r="B25" s="18">
        <v>45931</v>
      </c>
      <c r="C25" s="19">
        <v>33950</v>
      </c>
      <c r="D25" s="19">
        <f t="shared" si="8"/>
        <v>16975</v>
      </c>
      <c r="E25" s="19">
        <f t="shared" si="0"/>
        <v>1358</v>
      </c>
      <c r="F25" s="19">
        <v>1000</v>
      </c>
      <c r="G25" s="19">
        <v>30</v>
      </c>
      <c r="H25" s="19"/>
      <c r="I25" s="20">
        <f t="shared" si="1"/>
        <v>5092.5</v>
      </c>
      <c r="J25" s="20">
        <f t="shared" si="2"/>
        <v>48160.5</v>
      </c>
      <c r="K25" s="20"/>
      <c r="L25" s="18">
        <v>45931</v>
      </c>
      <c r="M25" s="19">
        <v>33950</v>
      </c>
      <c r="N25" s="19">
        <f t="shared" si="11"/>
        <v>19691</v>
      </c>
      <c r="O25" s="20">
        <f t="shared" si="4"/>
        <v>1697.5</v>
      </c>
      <c r="P25" s="19">
        <v>1000</v>
      </c>
      <c r="Q25" s="19">
        <v>30</v>
      </c>
      <c r="R25" s="19"/>
      <c r="S25" s="20">
        <f t="shared" si="5"/>
        <v>5364.1</v>
      </c>
      <c r="T25" s="20">
        <f t="shared" si="6"/>
        <v>50944.4</v>
      </c>
      <c r="U25" s="23"/>
      <c r="V25" s="21">
        <f t="shared" si="7"/>
        <v>2783.9000000000015</v>
      </c>
      <c r="X25" s="17"/>
    </row>
    <row r="26" spans="1:24" x14ac:dyDescent="0.25">
      <c r="B26" s="18">
        <v>45962</v>
      </c>
      <c r="C26" s="19">
        <v>33950</v>
      </c>
      <c r="D26" s="19">
        <f t="shared" si="8"/>
        <v>16975</v>
      </c>
      <c r="E26" s="19">
        <f t="shared" si="0"/>
        <v>1358</v>
      </c>
      <c r="F26" s="19">
        <v>1000</v>
      </c>
      <c r="G26" s="19">
        <v>30</v>
      </c>
      <c r="H26" s="19"/>
      <c r="I26" s="20">
        <f t="shared" si="1"/>
        <v>5092.5</v>
      </c>
      <c r="J26" s="20">
        <f t="shared" si="2"/>
        <v>48160.5</v>
      </c>
      <c r="K26" s="20"/>
      <c r="L26" s="18">
        <v>45962</v>
      </c>
      <c r="M26" s="19">
        <v>33950</v>
      </c>
      <c r="N26" s="19">
        <f t="shared" si="11"/>
        <v>19691</v>
      </c>
      <c r="O26" s="20">
        <f t="shared" si="4"/>
        <v>1697.5</v>
      </c>
      <c r="P26" s="19">
        <v>1000</v>
      </c>
      <c r="Q26" s="19">
        <v>30</v>
      </c>
      <c r="R26" s="19"/>
      <c r="S26" s="20">
        <f t="shared" si="5"/>
        <v>5364.1</v>
      </c>
      <c r="T26" s="20">
        <f>(M26+N26+O26+P26)-(Q26+R26+S26)</f>
        <v>50944.4</v>
      </c>
      <c r="U26" s="24"/>
      <c r="V26" s="20">
        <f t="shared" si="7"/>
        <v>2783.9000000000015</v>
      </c>
      <c r="X26" s="17"/>
    </row>
    <row r="27" spans="1:24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4">
        <f>SUM(V4:V26)</f>
        <v>48347.019999999975</v>
      </c>
    </row>
  </sheetData>
  <mergeCells count="4">
    <mergeCell ref="B2:J2"/>
    <mergeCell ref="L2:T2"/>
    <mergeCell ref="B1:V1"/>
    <mergeCell ref="U22:U26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</dc:creator>
  <cp:lastModifiedBy>RAJESH</cp:lastModifiedBy>
  <cp:lastPrinted>2025-12-23T16:36:22Z</cp:lastPrinted>
  <dcterms:created xsi:type="dcterms:W3CDTF">2025-12-23T16:00:51Z</dcterms:created>
  <dcterms:modified xsi:type="dcterms:W3CDTF">2026-01-23T06:55:03Z</dcterms:modified>
</cp:coreProperties>
</file>